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５,林道関係\05-1　工事関係（県営）\R7\09 世戸谷粟山奥線　粟山奥工区\02-1 PPI\"/>
    </mc:Choice>
  </mc:AlternateContent>
  <xr:revisionPtr revIDLastSave="0" documentId="13_ncr:1_{35EDAD46-859A-41AD-85B1-B9CD1E12037A}" xr6:coauthVersionLast="47" xr6:coauthVersionMax="47" xr10:uidLastSave="{00000000-0000-0000-0000-000000000000}"/>
  <bookViews>
    <workbookView xWindow="28680" yWindow="408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工事費内訳書!$A$1:$G$193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工事費内訳書!$G$193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工事費内訳書!$I$193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2" i="59"/>
  <c r="G28" i="59"/>
  <c r="G32" i="59"/>
  <c r="G38" i="59"/>
  <c r="G40" i="59"/>
  <c r="G43" i="59"/>
  <c r="G50" i="59"/>
  <c r="G49" i="59" s="1"/>
  <c r="G48" i="59" s="1"/>
  <c r="G61" i="59"/>
  <c r="G60" i="59" s="1"/>
  <c r="G59" i="59" s="1"/>
  <c r="G67" i="59"/>
  <c r="G66" i="59" s="1"/>
  <c r="G65" i="59" s="1"/>
  <c r="G73" i="59"/>
  <c r="G86" i="59"/>
  <c r="G85" i="59" s="1"/>
  <c r="G96" i="59"/>
  <c r="G95" i="59" s="1"/>
  <c r="G94" i="59" s="1"/>
  <c r="G109" i="59"/>
  <c r="G124" i="59"/>
  <c r="G123" i="59" s="1"/>
  <c r="G122" i="59" s="1"/>
  <c r="G131" i="59"/>
  <c r="G130" i="59" s="1"/>
  <c r="G129" i="59" s="1"/>
  <c r="G135" i="59"/>
  <c r="G134" i="59" s="1"/>
  <c r="G172" i="59"/>
  <c r="G171" i="59" s="1"/>
  <c r="G175" i="59"/>
  <c r="G174" i="59" s="1"/>
  <c r="G186" i="59"/>
  <c r="G185" i="59" s="1"/>
  <c r="G184" i="59" s="1"/>
  <c r="G183" i="59" s="1"/>
  <c r="G181" i="59" s="1"/>
  <c r="G180" i="59" s="1"/>
  <c r="G189" i="59"/>
  <c r="G133" i="59" l="1"/>
  <c r="G12" i="59"/>
  <c r="G11" i="59" s="1"/>
  <c r="G10" i="59" s="1"/>
  <c r="G192" i="59" s="1"/>
  <c r="G193" i="59" s="1"/>
</calcChain>
</file>

<file path=xl/sharedStrings.xml><?xml version="1.0" encoding="utf-8"?>
<sst xmlns="http://schemas.openxmlformats.org/spreadsheetml/2006/main" count="381" uniqueCount="177">
  <si>
    <t>住　　　　所</t>
  </si>
  <si>
    <t>商号又は名称</t>
  </si>
  <si>
    <t>代 表 者 名</t>
  </si>
  <si>
    <t>工事費内訳書</t>
  </si>
  <si>
    <t>工 事 名</t>
  </si>
  <si>
    <t>Ｒ７三林　林開世戸谷粟山奥線粟山奥　三好市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</si>
  <si>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</si>
  <si>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</si>
  <si>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</si>
  <si>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</si>
  <si>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</si>
  <si>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</si>
  <si>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</si>
  <si>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</si>
  <si>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</si>
  <si>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</si>
  <si>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</si>
  <si>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_x000D_No.33+10.1～No.40</t>
  </si>
  <si>
    <t>切土　礫質土
_x000D_</t>
  </si>
  <si>
    <t>m3</t>
  </si>
  <si>
    <t>㎡</t>
  </si>
  <si>
    <t>切土　軟岩Ⅰ(A)
_x000D_</t>
  </si>
  <si>
    <t>切土　軟岩Ⅱ
_x000D_</t>
  </si>
  <si>
    <t>盛土
_x000D_</t>
  </si>
  <si>
    <t>土羽（本線）
_x000D_</t>
  </si>
  <si>
    <t>土羽（木材集積場）
_x000D_</t>
  </si>
  <si>
    <t>丸太筋工(1段積)
_x000D_</t>
  </si>
  <si>
    <t>ｍ</t>
  </si>
  <si>
    <t>捨土
_x000D_</t>
  </si>
  <si>
    <t>路面工
_x000D_</t>
  </si>
  <si>
    <t>路面工
_x000D_No.33～No.39+2.0(MC.22)</t>
  </si>
  <si>
    <t>コンクリート路面工
_x000D_</t>
  </si>
  <si>
    <t>溶接金網敷設工
_x000D_φ6.0×150×150</t>
  </si>
  <si>
    <t>溝形鋼
_x000D_厚6cm×高125×幅65(mm) 13.4kg/m</t>
  </si>
  <si>
    <t>kg</t>
  </si>
  <si>
    <t>舗装止め丸太工(1段)
_x000D_</t>
  </si>
  <si>
    <t>均し型枠
_x000D_一般型枠,均しｺﾝｸﾘｰﾄ</t>
  </si>
  <si>
    <t>法面保護工
_x000D_</t>
  </si>
  <si>
    <t>植生マット工（腐食型）
_x000D_1m×10m,亀甲金網付,φ9×200アンカー仕様</t>
  </si>
  <si>
    <t>植生基材付マット工（腐食型）
_x000D_菱形金網併用,φ9×200アンカー仕様</t>
  </si>
  <si>
    <t>丸太伏工（SL=2.0m）
_x000D_杉・桧リングバーカー皮むき半割使用</t>
  </si>
  <si>
    <t>擁壁工
_x000D_</t>
  </si>
  <si>
    <t>擁壁工（コンクリート）
_x000D_</t>
  </si>
  <si>
    <t>擁壁工(コンクリート)
_x000D_ No.34+10.7～No.35+19.7</t>
  </si>
  <si>
    <t>型枠(基礎)
_x000D_一般型枠,小型構造物</t>
  </si>
  <si>
    <t>足場損料
_x000D_</t>
  </si>
  <si>
    <t>硬質ポリ塩化ビニル管
_x000D_薄肉管VU　径65　 長4.0m</t>
  </si>
  <si>
    <t>本</t>
  </si>
  <si>
    <t>水抜きフィルター
_x000D_φ65mm用</t>
  </si>
  <si>
    <t>個</t>
  </si>
  <si>
    <t>擁壁工（補強土壁）
_x000D_</t>
  </si>
  <si>
    <t>擁壁工（補強土壁）
_x000D_No.37+13.1 ～ No.39+12.3</t>
  </si>
  <si>
    <t>補強材壁面敷設組立締固め等
_x000D_壁高1.8m 土羽タイプ</t>
  </si>
  <si>
    <t>補強材壁面敷設組立締固め等
_x000D_壁高2.4m 土羽タイプ</t>
  </si>
  <si>
    <t>補強材壁面敷設組立締固め等
_x000D_壁高3.0m 土羽タイプ</t>
  </si>
  <si>
    <t>補強材壁面敷設組立締固め等
_x000D_壁高3.6m 土羽タイプ</t>
  </si>
  <si>
    <t>補強材壁面敷設組立締固め等
_x000D_壁高4.2m 土羽タイプ</t>
  </si>
  <si>
    <t>補強材壁面敷設組立締固め等
_x000D_壁高4.8m 土羽タイプ</t>
  </si>
  <si>
    <t>排水施設工
_x000D_</t>
  </si>
  <si>
    <t>横断側溝（グレーチング）
_x000D_No.34+14.0</t>
  </si>
  <si>
    <t>鋼製グレーチング(圧接型受枠付)
_x000D_横断Ｔ－25　995×500×65</t>
  </si>
  <si>
    <t>組</t>
  </si>
  <si>
    <t>型枠(受台+呑口)
_x000D_一般型枠,小型構造物</t>
  </si>
  <si>
    <t>基礎栗石工(受台+呑口)
_x000D_20cm,敷均し</t>
  </si>
  <si>
    <t>コルゲートＵ字フリューム
_x000D_A形 幅600×高600mm　板厚1.6mm（めっき）</t>
  </si>
  <si>
    <t>横断側溝（グレーチング）
_x000D_No.35+10.0</t>
  </si>
  <si>
    <t>道路付属施設工
_x000D_</t>
  </si>
  <si>
    <t>鉄筋加工
_x000D_13mm以下</t>
  </si>
  <si>
    <t>ton</t>
  </si>
  <si>
    <t>仮設工
_x000D_</t>
  </si>
  <si>
    <t>落石防護柵工
_x000D_</t>
  </si>
  <si>
    <t>支障木処理工
_x000D_</t>
  </si>
  <si>
    <t>伐採費
_x000D_No.34+14.0～No.40</t>
  </si>
  <si>
    <t>スギ　伐採費
_x000D_胸高直径　22cm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</si>
  <si>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</si>
  <si>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</si>
  <si>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</si>
  <si>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</si>
  <si>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</si>
  <si>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</si>
  <si>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</si>
  <si>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</si>
  <si>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</si>
  <si>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</si>
  <si>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</si>
  <si>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</si>
  <si>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</si>
  <si>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</si>
  <si>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</si>
  <si>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</si>
  <si>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</si>
  <si>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</si>
  <si>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</si>
  <si>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</si>
  <si>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</si>
  <si>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</si>
  <si>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</si>
  <si>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</si>
  <si>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</si>
  <si>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50cm</t>
  </si>
  <si>
    <t>スギ　伐採費
_x000D_胸高直径　51cm</t>
  </si>
  <si>
    <t>スギ　伐採費
_x000D_胸高直径　52cm</t>
  </si>
  <si>
    <t>スギ　伐採費
_x000D_胸高直径　53cm</t>
  </si>
  <si>
    <t>スギ　伐採費
_x000D_胸高直径　54cm</t>
  </si>
  <si>
    <t>スギ　伐採費
_x000D_胸高直径　60cm</t>
  </si>
  <si>
    <t>スギ　伐採費
_x000D_胸高直径　65cm</t>
  </si>
  <si>
    <t>雑木　伐採費
_x000D_胸高直径　13cm</t>
  </si>
  <si>
    <t>雑木　伐採費
_x000D_胸高直径　14cm</t>
  </si>
  <si>
    <t>枝条片付
_x000D_</t>
  </si>
  <si>
    <t>根株処理
_x000D_</t>
  </si>
  <si>
    <t>木材チップ化
_x000D_投入・破砕・チップ材仮置き</t>
  </si>
  <si>
    <t>丸太筋工(皮剥無　先端加工有　2本筋工)
_x000D_</t>
  </si>
  <si>
    <t>間接工事費
_x000D_</t>
  </si>
  <si>
    <t>共通仮設費
_x000D_</t>
  </si>
  <si>
    <t>共通仮設費（率計上）
_x000D_</t>
  </si>
  <si>
    <t>技術管理費
_x000D_</t>
  </si>
  <si>
    <t>盛土材試験
_x000D_小型補強土壁工</t>
  </si>
  <si>
    <t>土粒子の密度試験
_x000D_1試料あたり3個</t>
  </si>
  <si>
    <t>試料</t>
  </si>
  <si>
    <t>三軸圧縮試験
_x000D_CD試験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</si>
  <si>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</si>
  <si>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</si>
  <si>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</si>
  <si>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</si>
  <si>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</si>
  <si>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</si>
  <si>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地山掘削工(床堀)　礫質土
機械掘削</t>
    <phoneticPr fontId="7"/>
  </si>
  <si>
    <t xml:space="preserve">埋戻し
</t>
    <phoneticPr fontId="7"/>
  </si>
  <si>
    <t>地山掘削工(片切)　礫質土
機械掘削</t>
    <phoneticPr fontId="7"/>
  </si>
  <si>
    <t>地山掘削工(オープンカット)　礫質土
機械掘削</t>
    <phoneticPr fontId="7"/>
  </si>
  <si>
    <t>掘削土積込　礫質土
機械積込</t>
    <phoneticPr fontId="7"/>
  </si>
  <si>
    <t>機械切土法面整形
機械</t>
    <phoneticPr fontId="7"/>
  </si>
  <si>
    <t>地山掘削工(床堀)　軟岩Ⅰ(A)
機械掘削</t>
    <phoneticPr fontId="7"/>
  </si>
  <si>
    <t>地山掘削工(片切)　軟岩Ⅰ(A)
機械掘削</t>
    <phoneticPr fontId="7"/>
  </si>
  <si>
    <t>地山掘削工(オープンカット)　軟岩Ⅰ(A)
機械掘削</t>
    <phoneticPr fontId="7"/>
  </si>
  <si>
    <t>掘削土積込　軟岩Ⅰ(A)
機械積込</t>
    <phoneticPr fontId="7"/>
  </si>
  <si>
    <t>地山掘削工(床堀)　軟岩Ⅱ
機械掘削</t>
    <phoneticPr fontId="7"/>
  </si>
  <si>
    <t>掘削土取除き
機械取除き</t>
    <phoneticPr fontId="7"/>
  </si>
  <si>
    <t>掘削土積込　軟岩Ⅱ
機械積込</t>
    <phoneticPr fontId="7"/>
  </si>
  <si>
    <t>路床盛土
敷均し締固め、機械</t>
    <phoneticPr fontId="7"/>
  </si>
  <si>
    <t>路体盛土
敷均し締固め、機械</t>
    <phoneticPr fontId="7"/>
  </si>
  <si>
    <t>盛土運搬 礫質土
機械運搬、L=0.02km</t>
    <phoneticPr fontId="7"/>
  </si>
  <si>
    <t>盛土運搬 軟岩Ⅰ(A)
機械運搬、L=0.02km</t>
    <phoneticPr fontId="7"/>
  </si>
  <si>
    <t>盛土運搬 軟岩（Ⅱ）
機械運搬、L=0.02km</t>
    <phoneticPr fontId="7"/>
  </si>
  <si>
    <t>盛土法面整形(削取り整形)
機械</t>
    <phoneticPr fontId="7"/>
  </si>
  <si>
    <t>捨土運搬　軟岩Ⅱ　
機械運搬、L=0.5km</t>
    <phoneticPr fontId="7"/>
  </si>
  <si>
    <t>捨土運搬　軟岩Ⅰ(A)　
機械運搬、L=0.5km</t>
    <phoneticPr fontId="7"/>
  </si>
  <si>
    <t>捨土運搬　礫質土
機械運搬、L=0.5km</t>
    <phoneticPr fontId="7"/>
  </si>
  <si>
    <t>コンクリート路面工
厚さ15cm</t>
    <phoneticPr fontId="7"/>
  </si>
  <si>
    <t>悪路補正割増
使用量の補正係数4%</t>
    <phoneticPr fontId="7"/>
  </si>
  <si>
    <t xml:space="preserve">不陸整正
</t>
    <phoneticPr fontId="7"/>
  </si>
  <si>
    <t>目地材設置工
瀝青繊維質目地板 t=10mm</t>
    <phoneticPr fontId="7"/>
  </si>
  <si>
    <t>コンクリート擁壁（本体）
一般養生,18-8-40(高炉),W/C≦60%</t>
    <phoneticPr fontId="7"/>
  </si>
  <si>
    <t>悪路補正割増
使用量の補正係数7%</t>
    <phoneticPr fontId="7"/>
  </si>
  <si>
    <t>コンクリート擁壁（基礎）
一般養生,18-8-40(高炉),W/C≦60%</t>
    <phoneticPr fontId="7"/>
  </si>
  <si>
    <t>悪路補正割増
使用量の補正係数6%</t>
    <phoneticPr fontId="7"/>
  </si>
  <si>
    <t xml:space="preserve">基面整正
</t>
    <phoneticPr fontId="7"/>
  </si>
  <si>
    <t>コンクリート擁壁(本体)
一般養生,18-8-40(高炉),W/C≦60%</t>
    <phoneticPr fontId="7"/>
  </si>
  <si>
    <t>型枠(本体)
一般型枠,無筋構造物</t>
    <phoneticPr fontId="7"/>
  </si>
  <si>
    <t>コンクリート擁壁(基礎)
一般養生,18-8-40(高炉),W/C≦60%</t>
    <phoneticPr fontId="7"/>
  </si>
  <si>
    <t xml:space="preserve">基面整正
</t>
    <phoneticPr fontId="7"/>
  </si>
  <si>
    <t>目地材
瀝青繊維質目地板 t=10mm</t>
    <phoneticPr fontId="7"/>
  </si>
  <si>
    <t>コンクリート(受台+呑口)
小型構造物,一般養生,18-8-40(高炉),W/C≦60%</t>
    <phoneticPr fontId="7"/>
  </si>
  <si>
    <t>石材運搬
割栗石80mm～150mm　基礎栗石用　L=42.8km</t>
    <phoneticPr fontId="7"/>
  </si>
  <si>
    <t xml:space="preserve">基面整正(受台+呑口)
</t>
    <phoneticPr fontId="7"/>
  </si>
  <si>
    <t>地山掘削工(床堀)　礫質土(受台+呑口)
機械掘削</t>
    <rPh sb="21" eb="23">
      <t>キカイ</t>
    </rPh>
    <rPh sb="23" eb="25">
      <t>クッサク</t>
    </rPh>
    <phoneticPr fontId="7"/>
  </si>
  <si>
    <t>地山掘削工(床堀)　軟岩Ⅰ(受台+呑口)
機械掘削</t>
    <phoneticPr fontId="7"/>
  </si>
  <si>
    <t>石材運搬
割栗石150mm～200mm　ふとんかご用　L=42.8km</t>
    <phoneticPr fontId="7"/>
  </si>
  <si>
    <t xml:space="preserve">基面整正(受台+呑口)
</t>
    <phoneticPr fontId="7"/>
  </si>
  <si>
    <t>ガードレール設置工
ｺﾝｸﾘｰﾄ建込,塗装品C-2B,直線部,直支柱</t>
    <phoneticPr fontId="7"/>
  </si>
  <si>
    <t>ガードレール設置工
ｺﾝｸﾘｰﾄ建込,塗装品C-2B,曲線部,直支柱</t>
    <phoneticPr fontId="7"/>
  </si>
  <si>
    <t>ガードレール設置工
土中建込,塗装品C-4E,直線部,直支柱</t>
    <phoneticPr fontId="7"/>
  </si>
  <si>
    <t xml:space="preserve">枝条片付
</t>
    <phoneticPr fontId="7"/>
  </si>
  <si>
    <t xml:space="preserve">根株運搬　
L=0.5km,機械運搬
</t>
    <phoneticPr fontId="7"/>
  </si>
  <si>
    <t xml:space="preserve">チップ運搬　
L=0.5km　機械運搬
</t>
    <phoneticPr fontId="7"/>
  </si>
  <si>
    <t>ふとんかご
設置,高さ50cm×幅120cm</t>
    <phoneticPr fontId="7"/>
  </si>
  <si>
    <t>擁壁工(コンクリート)
No.33+12.6～ No.34+10.7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</si>
</sst>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95"/>
  <sheetViews>
    <sheetView showGridLines="0" tabSelected="1" topLeftCell="A64" zoomScaleNormal="100" zoomScaleSheetLayoutView="100" workbookViewId="0">
      <selection activeCell="Q69" sqref="Q69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+G11+G180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+G13+G48+G59+G65+G94+G122+G129+G133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+G15+G22+G28+G32+G38+G40+G43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126</v>
      </c>
      <c r="E16" s="10" t="s">
        <v>19</v>
      </c>
      <c r="F16" s="11">
        <v>296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127</v>
      </c>
      <c r="E17" s="10" t="s">
        <v>19</v>
      </c>
      <c r="F17" s="11">
        <v>236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128</v>
      </c>
      <c r="E18" s="10" t="s">
        <v>19</v>
      </c>
      <c r="F18" s="11">
        <v>374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129</v>
      </c>
      <c r="E19" s="10" t="s">
        <v>19</v>
      </c>
      <c r="F19" s="11">
        <v>29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130</v>
      </c>
      <c r="E20" s="10" t="s">
        <v>19</v>
      </c>
      <c r="F20" s="11">
        <v>376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131</v>
      </c>
      <c r="E21" s="10" t="s">
        <v>20</v>
      </c>
      <c r="F21" s="11">
        <v>244.5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21</v>
      </c>
      <c r="E22" s="10" t="s">
        <v>13</v>
      </c>
      <c r="F22" s="11">
        <v>1</v>
      </c>
      <c r="G22" s="12">
        <f>+G23+G24+G25+G26+G27</f>
        <v>0</v>
      </c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132</v>
      </c>
      <c r="E23" s="10" t="s">
        <v>19</v>
      </c>
      <c r="F23" s="11">
        <v>442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133</v>
      </c>
      <c r="E24" s="10" t="s">
        <v>19</v>
      </c>
      <c r="F24" s="11">
        <v>444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134</v>
      </c>
      <c r="E25" s="10" t="s">
        <v>19</v>
      </c>
      <c r="F25" s="11">
        <v>320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135</v>
      </c>
      <c r="E26" s="10" t="s">
        <v>19</v>
      </c>
      <c r="F26" s="11">
        <v>649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131</v>
      </c>
      <c r="E27" s="10" t="s">
        <v>20</v>
      </c>
      <c r="F27" s="11">
        <v>340.3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22</v>
      </c>
      <c r="E28" s="10" t="s">
        <v>13</v>
      </c>
      <c r="F28" s="11">
        <v>1</v>
      </c>
      <c r="G28" s="12">
        <f>+G29+G30+G31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136</v>
      </c>
      <c r="E29" s="10" t="s">
        <v>19</v>
      </c>
      <c r="F29" s="11">
        <v>21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137</v>
      </c>
      <c r="E30" s="10" t="s">
        <v>19</v>
      </c>
      <c r="F30" s="11">
        <v>8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138</v>
      </c>
      <c r="E31" s="10" t="s">
        <v>19</v>
      </c>
      <c r="F31" s="11">
        <v>11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23</v>
      </c>
      <c r="E32" s="10" t="s">
        <v>13</v>
      </c>
      <c r="F32" s="11">
        <v>1</v>
      </c>
      <c r="G32" s="12">
        <f>+G33+G34+G35+G36+G37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139</v>
      </c>
      <c r="E33" s="10" t="s">
        <v>19</v>
      </c>
      <c r="F33" s="11">
        <v>253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140</v>
      </c>
      <c r="E34" s="10" t="s">
        <v>19</v>
      </c>
      <c r="F34" s="11">
        <v>129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141</v>
      </c>
      <c r="E35" s="10" t="s">
        <v>19</v>
      </c>
      <c r="F35" s="11">
        <v>44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142</v>
      </c>
      <c r="E36" s="10" t="s">
        <v>19</v>
      </c>
      <c r="F36" s="11">
        <v>77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143</v>
      </c>
      <c r="E37" s="10" t="s">
        <v>19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24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144</v>
      </c>
      <c r="E39" s="10" t="s">
        <v>20</v>
      </c>
      <c r="F39" s="11">
        <v>15.1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25</v>
      </c>
      <c r="E40" s="10" t="s">
        <v>13</v>
      </c>
      <c r="F40" s="11">
        <v>1</v>
      </c>
      <c r="G40" s="12">
        <f>+G41+G42</f>
        <v>0</v>
      </c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144</v>
      </c>
      <c r="E41" s="10" t="s">
        <v>20</v>
      </c>
      <c r="F41" s="11">
        <v>420.5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26</v>
      </c>
      <c r="E42" s="10" t="s">
        <v>27</v>
      </c>
      <c r="F42" s="11">
        <v>90.9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28</v>
      </c>
      <c r="E43" s="10" t="s">
        <v>13</v>
      </c>
      <c r="F43" s="11">
        <v>1</v>
      </c>
      <c r="G43" s="12">
        <f>+G44+G45+G46+G47</f>
        <v>0</v>
      </c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147</v>
      </c>
      <c r="E44" s="10" t="s">
        <v>19</v>
      </c>
      <c r="F44" s="11">
        <v>332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146</v>
      </c>
      <c r="E45" s="10" t="s">
        <v>19</v>
      </c>
      <c r="F45" s="11">
        <v>573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145</v>
      </c>
      <c r="E46" s="10" t="s">
        <v>19</v>
      </c>
      <c r="F46" s="11">
        <v>10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140</v>
      </c>
      <c r="E47" s="10" t="s">
        <v>19</v>
      </c>
      <c r="F47" s="11">
        <v>914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24" t="s">
        <v>29</v>
      </c>
      <c r="C48" s="24"/>
      <c r="D48" s="25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2</v>
      </c>
    </row>
    <row r="49" spans="1:10" ht="42" customHeight="1" x14ac:dyDescent="0.15">
      <c r="A49" s="15"/>
      <c r="B49" s="16"/>
      <c r="C49" s="24" t="s">
        <v>30</v>
      </c>
      <c r="D49" s="25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3</v>
      </c>
    </row>
    <row r="50" spans="1:10" ht="42" customHeight="1" x14ac:dyDescent="0.15">
      <c r="A50" s="15"/>
      <c r="B50" s="16"/>
      <c r="C50" s="16"/>
      <c r="D50" s="17" t="s">
        <v>31</v>
      </c>
      <c r="E50" s="10" t="s">
        <v>13</v>
      </c>
      <c r="F50" s="11">
        <v>1</v>
      </c>
      <c r="G50" s="12">
        <f>+G51+G52+G53+G54+G55+G56+G57+G58</f>
        <v>0</v>
      </c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148</v>
      </c>
      <c r="E51" s="10" t="s">
        <v>20</v>
      </c>
      <c r="F51" s="11">
        <v>516.29999999999995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149</v>
      </c>
      <c r="E52" s="10" t="s">
        <v>19</v>
      </c>
      <c r="F52" s="11">
        <v>77.400000000000006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150</v>
      </c>
      <c r="E53" s="10" t="s">
        <v>20</v>
      </c>
      <c r="F53" s="11">
        <v>516.29999999999995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32</v>
      </c>
      <c r="E54" s="10" t="s">
        <v>20</v>
      </c>
      <c r="F54" s="11">
        <v>481.9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33</v>
      </c>
      <c r="E55" s="10" t="s">
        <v>34</v>
      </c>
      <c r="F55" s="11">
        <v>375.2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151</v>
      </c>
      <c r="E56" s="10" t="s">
        <v>20</v>
      </c>
      <c r="F56" s="11">
        <v>7.6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35</v>
      </c>
      <c r="E57" s="10" t="s">
        <v>27</v>
      </c>
      <c r="F57" s="11">
        <v>120.2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36</v>
      </c>
      <c r="E58" s="10" t="s">
        <v>20</v>
      </c>
      <c r="F58" s="11">
        <v>7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24" t="s">
        <v>37</v>
      </c>
      <c r="C59" s="24"/>
      <c r="D59" s="25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2</v>
      </c>
    </row>
    <row r="60" spans="1:10" ht="42" customHeight="1" x14ac:dyDescent="0.15">
      <c r="A60" s="15"/>
      <c r="B60" s="16"/>
      <c r="C60" s="24" t="s">
        <v>37</v>
      </c>
      <c r="D60" s="25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3</v>
      </c>
    </row>
    <row r="61" spans="1:10" ht="42" customHeight="1" x14ac:dyDescent="0.15">
      <c r="A61" s="15"/>
      <c r="B61" s="16"/>
      <c r="C61" s="16"/>
      <c r="D61" s="17" t="s">
        <v>37</v>
      </c>
      <c r="E61" s="10" t="s">
        <v>13</v>
      </c>
      <c r="F61" s="11">
        <v>1</v>
      </c>
      <c r="G61" s="12">
        <f>+G62+G63+G64</f>
        <v>0</v>
      </c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38</v>
      </c>
      <c r="E62" s="10" t="s">
        <v>20</v>
      </c>
      <c r="F62" s="11">
        <v>224.5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39</v>
      </c>
      <c r="E63" s="10" t="s">
        <v>20</v>
      </c>
      <c r="F63" s="11">
        <v>340.3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40</v>
      </c>
      <c r="E64" s="10" t="s">
        <v>27</v>
      </c>
      <c r="F64" s="11">
        <v>10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24" t="s">
        <v>41</v>
      </c>
      <c r="C65" s="24"/>
      <c r="D65" s="25"/>
      <c r="E65" s="10" t="s">
        <v>13</v>
      </c>
      <c r="F65" s="11">
        <v>1</v>
      </c>
      <c r="G65" s="12">
        <f>+G66+G85</f>
        <v>0</v>
      </c>
      <c r="H65" s="13"/>
      <c r="I65" s="14">
        <v>56</v>
      </c>
      <c r="J65" s="14">
        <v>2</v>
      </c>
    </row>
    <row r="66" spans="1:10" ht="42" customHeight="1" x14ac:dyDescent="0.15">
      <c r="A66" s="15"/>
      <c r="B66" s="16"/>
      <c r="C66" s="24" t="s">
        <v>42</v>
      </c>
      <c r="D66" s="25"/>
      <c r="E66" s="10" t="s">
        <v>13</v>
      </c>
      <c r="F66" s="11">
        <v>1</v>
      </c>
      <c r="G66" s="12">
        <f>+G67+G73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17" t="s">
        <v>176</v>
      </c>
      <c r="E67" s="10" t="s">
        <v>13</v>
      </c>
      <c r="F67" s="11">
        <v>1</v>
      </c>
      <c r="G67" s="12">
        <f>+G68+G69+G70+G71+G72</f>
        <v>0</v>
      </c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152</v>
      </c>
      <c r="E68" s="10" t="s">
        <v>19</v>
      </c>
      <c r="F68" s="11">
        <v>67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153</v>
      </c>
      <c r="E69" s="10" t="s">
        <v>19</v>
      </c>
      <c r="F69" s="11">
        <v>67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154</v>
      </c>
      <c r="E70" s="10" t="s">
        <v>19</v>
      </c>
      <c r="F70" s="11">
        <v>27.1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155</v>
      </c>
      <c r="E71" s="10" t="s">
        <v>19</v>
      </c>
      <c r="F71" s="11">
        <v>27.1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156</v>
      </c>
      <c r="E72" s="10" t="s">
        <v>20</v>
      </c>
      <c r="F72" s="11">
        <v>35.4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43</v>
      </c>
      <c r="E73" s="10" t="s">
        <v>13</v>
      </c>
      <c r="F73" s="11">
        <v>1</v>
      </c>
      <c r="G73" s="12">
        <f>+G74+G75+G76+G77+G78+G79+G80+G81+G82+G83+G84</f>
        <v>0</v>
      </c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157</v>
      </c>
      <c r="E74" s="10" t="s">
        <v>19</v>
      </c>
      <c r="F74" s="11">
        <v>196.1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153</v>
      </c>
      <c r="E75" s="10" t="s">
        <v>19</v>
      </c>
      <c r="F75" s="11">
        <v>196.1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158</v>
      </c>
      <c r="E76" s="10" t="s">
        <v>20</v>
      </c>
      <c r="F76" s="11">
        <v>257.10000000000002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159</v>
      </c>
      <c r="E77" s="10" t="s">
        <v>19</v>
      </c>
      <c r="F77" s="11">
        <v>79.2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155</v>
      </c>
      <c r="E78" s="10" t="s">
        <v>19</v>
      </c>
      <c r="F78" s="11">
        <v>79.2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44</v>
      </c>
      <c r="E79" s="10" t="s">
        <v>20</v>
      </c>
      <c r="F79" s="11">
        <v>24.3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160</v>
      </c>
      <c r="E80" s="10" t="s">
        <v>20</v>
      </c>
      <c r="F80" s="11">
        <v>70.400000000000006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161</v>
      </c>
      <c r="E81" s="10" t="s">
        <v>20</v>
      </c>
      <c r="F81" s="11">
        <v>21.2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45</v>
      </c>
      <c r="E82" s="10" t="s">
        <v>27</v>
      </c>
      <c r="F82" s="11">
        <v>68.099999999999994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46</v>
      </c>
      <c r="E83" s="10" t="s">
        <v>47</v>
      </c>
      <c r="F83" s="11">
        <v>25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48</v>
      </c>
      <c r="E84" s="10" t="s">
        <v>49</v>
      </c>
      <c r="F84" s="11">
        <v>62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24" t="s">
        <v>50</v>
      </c>
      <c r="D85" s="25"/>
      <c r="E85" s="10" t="s">
        <v>13</v>
      </c>
      <c r="F85" s="11">
        <v>1</v>
      </c>
      <c r="G85" s="12">
        <f>+G86</f>
        <v>0</v>
      </c>
      <c r="H85" s="13"/>
      <c r="I85" s="14">
        <v>76</v>
      </c>
      <c r="J85" s="14">
        <v>3</v>
      </c>
    </row>
    <row r="86" spans="1:10" ht="42" customHeight="1" x14ac:dyDescent="0.15">
      <c r="A86" s="15"/>
      <c r="B86" s="16"/>
      <c r="C86" s="16"/>
      <c r="D86" s="17" t="s">
        <v>51</v>
      </c>
      <c r="E86" s="10" t="s">
        <v>13</v>
      </c>
      <c r="F86" s="11">
        <v>1</v>
      </c>
      <c r="G86" s="12">
        <f>+G87+G88+G89+G90+G91+G92+G93</f>
        <v>0</v>
      </c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52</v>
      </c>
      <c r="E87" s="10" t="s">
        <v>20</v>
      </c>
      <c r="F87" s="11">
        <v>4.8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53</v>
      </c>
      <c r="E88" s="10" t="s">
        <v>20</v>
      </c>
      <c r="F88" s="11">
        <v>18.8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54</v>
      </c>
      <c r="E89" s="10" t="s">
        <v>20</v>
      </c>
      <c r="F89" s="11">
        <v>17.899999999999999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55</v>
      </c>
      <c r="E90" s="10" t="s">
        <v>20</v>
      </c>
      <c r="F90" s="11">
        <v>28.8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56</v>
      </c>
      <c r="E91" s="10" t="s">
        <v>20</v>
      </c>
      <c r="F91" s="11">
        <v>25.2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57</v>
      </c>
      <c r="E92" s="10" t="s">
        <v>20</v>
      </c>
      <c r="F92" s="11">
        <v>28.6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156</v>
      </c>
      <c r="E93" s="10" t="s">
        <v>20</v>
      </c>
      <c r="F93" s="11">
        <v>67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24" t="s">
        <v>58</v>
      </c>
      <c r="C94" s="24"/>
      <c r="D94" s="25"/>
      <c r="E94" s="10" t="s">
        <v>13</v>
      </c>
      <c r="F94" s="11">
        <v>1</v>
      </c>
      <c r="G94" s="12">
        <f>+G95</f>
        <v>0</v>
      </c>
      <c r="H94" s="13"/>
      <c r="I94" s="14">
        <v>85</v>
      </c>
      <c r="J94" s="14">
        <v>2</v>
      </c>
    </row>
    <row r="95" spans="1:10" ht="42" customHeight="1" x14ac:dyDescent="0.15">
      <c r="A95" s="15"/>
      <c r="B95" s="16"/>
      <c r="C95" s="24" t="s">
        <v>58</v>
      </c>
      <c r="D95" s="25"/>
      <c r="E95" s="10" t="s">
        <v>13</v>
      </c>
      <c r="F95" s="11">
        <v>1</v>
      </c>
      <c r="G95" s="12">
        <f>+G96+G109</f>
        <v>0</v>
      </c>
      <c r="H95" s="13"/>
      <c r="I95" s="14">
        <v>86</v>
      </c>
      <c r="J95" s="14">
        <v>3</v>
      </c>
    </row>
    <row r="96" spans="1:10" ht="42" customHeight="1" x14ac:dyDescent="0.15">
      <c r="A96" s="15"/>
      <c r="B96" s="16"/>
      <c r="C96" s="16"/>
      <c r="D96" s="17" t="s">
        <v>59</v>
      </c>
      <c r="E96" s="10" t="s">
        <v>13</v>
      </c>
      <c r="F96" s="11">
        <v>1</v>
      </c>
      <c r="G96" s="12">
        <f>+G97+G98+G99+G100+G101+G102+G103+G104+G105+G106+G107+G108</f>
        <v>0</v>
      </c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60</v>
      </c>
      <c r="E97" s="10" t="s">
        <v>61</v>
      </c>
      <c r="F97" s="11">
        <v>6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162</v>
      </c>
      <c r="E98" s="10" t="s">
        <v>19</v>
      </c>
      <c r="F98" s="11">
        <v>2.6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155</v>
      </c>
      <c r="E99" s="10" t="s">
        <v>19</v>
      </c>
      <c r="F99" s="11">
        <v>2.6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62</v>
      </c>
      <c r="E100" s="10" t="s">
        <v>20</v>
      </c>
      <c r="F100" s="11">
        <v>15.7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63</v>
      </c>
      <c r="E101" s="10" t="s">
        <v>20</v>
      </c>
      <c r="F101" s="11">
        <v>8.6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163</v>
      </c>
      <c r="E102" s="10" t="s">
        <v>19</v>
      </c>
      <c r="F102" s="11">
        <v>1.7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17" t="s">
        <v>164</v>
      </c>
      <c r="E103" s="10" t="s">
        <v>20</v>
      </c>
      <c r="F103" s="11">
        <v>8.6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165</v>
      </c>
      <c r="E104" s="10" t="s">
        <v>19</v>
      </c>
      <c r="F104" s="11">
        <v>1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17" t="s">
        <v>166</v>
      </c>
      <c r="E105" s="10" t="s">
        <v>19</v>
      </c>
      <c r="F105" s="11">
        <v>1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175</v>
      </c>
      <c r="E106" s="10" t="s">
        <v>27</v>
      </c>
      <c r="F106" s="11">
        <v>2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167</v>
      </c>
      <c r="E107" s="10" t="s">
        <v>19</v>
      </c>
      <c r="F107" s="11">
        <v>1.2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64</v>
      </c>
      <c r="E108" s="10" t="s">
        <v>27</v>
      </c>
      <c r="F108" s="11">
        <v>1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65</v>
      </c>
      <c r="E109" s="10" t="s">
        <v>13</v>
      </c>
      <c r="F109" s="11">
        <v>1</v>
      </c>
      <c r="G109" s="12">
        <f>+G110+G111+G112+G113+G114+G115+G116+G117+G118+G119+G120+G121</f>
        <v>0</v>
      </c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17" t="s">
        <v>60</v>
      </c>
      <c r="E110" s="10" t="s">
        <v>61</v>
      </c>
      <c r="F110" s="11">
        <v>6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17" t="s">
        <v>162</v>
      </c>
      <c r="E111" s="10" t="s">
        <v>19</v>
      </c>
      <c r="F111" s="11">
        <v>2.6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155</v>
      </c>
      <c r="E112" s="10" t="s">
        <v>19</v>
      </c>
      <c r="F112" s="11">
        <v>2.6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62</v>
      </c>
      <c r="E113" s="10" t="s">
        <v>20</v>
      </c>
      <c r="F113" s="11">
        <v>16.2</v>
      </c>
      <c r="G113" s="18"/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63</v>
      </c>
      <c r="E114" s="10" t="s">
        <v>20</v>
      </c>
      <c r="F114" s="11">
        <v>8.1999999999999993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163</v>
      </c>
      <c r="E115" s="10" t="s">
        <v>19</v>
      </c>
      <c r="F115" s="11">
        <v>1.6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168</v>
      </c>
      <c r="E116" s="10" t="s">
        <v>20</v>
      </c>
      <c r="F116" s="11">
        <v>8.1999999999999993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165</v>
      </c>
      <c r="E117" s="10" t="s">
        <v>19</v>
      </c>
      <c r="F117" s="11">
        <v>1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166</v>
      </c>
      <c r="E118" s="10" t="s">
        <v>19</v>
      </c>
      <c r="F118" s="11">
        <v>1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175</v>
      </c>
      <c r="E119" s="10" t="s">
        <v>27</v>
      </c>
      <c r="F119" s="11">
        <v>2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167</v>
      </c>
      <c r="E120" s="10" t="s">
        <v>19</v>
      </c>
      <c r="F120" s="11">
        <v>1.2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64</v>
      </c>
      <c r="E121" s="10" t="s">
        <v>27</v>
      </c>
      <c r="F121" s="11">
        <v>1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24" t="s">
        <v>66</v>
      </c>
      <c r="C122" s="24"/>
      <c r="D122" s="25"/>
      <c r="E122" s="10" t="s">
        <v>13</v>
      </c>
      <c r="F122" s="11">
        <v>1</v>
      </c>
      <c r="G122" s="12">
        <f>+G123</f>
        <v>0</v>
      </c>
      <c r="H122" s="13"/>
      <c r="I122" s="14">
        <v>113</v>
      </c>
      <c r="J122" s="14">
        <v>2</v>
      </c>
    </row>
    <row r="123" spans="1:10" ht="42" customHeight="1" x14ac:dyDescent="0.15">
      <c r="A123" s="15"/>
      <c r="B123" s="16"/>
      <c r="C123" s="24" t="s">
        <v>66</v>
      </c>
      <c r="D123" s="25"/>
      <c r="E123" s="10" t="s">
        <v>13</v>
      </c>
      <c r="F123" s="11">
        <v>1</v>
      </c>
      <c r="G123" s="12">
        <f>+G124</f>
        <v>0</v>
      </c>
      <c r="H123" s="13"/>
      <c r="I123" s="14">
        <v>114</v>
      </c>
      <c r="J123" s="14">
        <v>3</v>
      </c>
    </row>
    <row r="124" spans="1:10" ht="42" customHeight="1" x14ac:dyDescent="0.15">
      <c r="A124" s="15"/>
      <c r="B124" s="16"/>
      <c r="C124" s="16"/>
      <c r="D124" s="17" t="s">
        <v>66</v>
      </c>
      <c r="E124" s="10" t="s">
        <v>13</v>
      </c>
      <c r="F124" s="11">
        <v>1</v>
      </c>
      <c r="G124" s="12">
        <f>+G125+G126+G127+G128</f>
        <v>0</v>
      </c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169</v>
      </c>
      <c r="E125" s="10" t="s">
        <v>27</v>
      </c>
      <c r="F125" s="11">
        <v>24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170</v>
      </c>
      <c r="E126" s="10" t="s">
        <v>27</v>
      </c>
      <c r="F126" s="11">
        <v>16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67</v>
      </c>
      <c r="E127" s="10" t="s">
        <v>68</v>
      </c>
      <c r="F127" s="11">
        <v>0.06</v>
      </c>
      <c r="G127" s="18"/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171</v>
      </c>
      <c r="E128" s="10" t="s">
        <v>27</v>
      </c>
      <c r="F128" s="11">
        <v>37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24" t="s">
        <v>69</v>
      </c>
      <c r="C129" s="24"/>
      <c r="D129" s="25"/>
      <c r="E129" s="10" t="s">
        <v>13</v>
      </c>
      <c r="F129" s="11">
        <v>1</v>
      </c>
      <c r="G129" s="12">
        <f>+G130</f>
        <v>0</v>
      </c>
      <c r="H129" s="13"/>
      <c r="I129" s="14">
        <v>120</v>
      </c>
      <c r="J129" s="14">
        <v>2</v>
      </c>
    </row>
    <row r="130" spans="1:10" ht="42" customHeight="1" x14ac:dyDescent="0.15">
      <c r="A130" s="15"/>
      <c r="B130" s="16"/>
      <c r="C130" s="24" t="s">
        <v>69</v>
      </c>
      <c r="D130" s="25"/>
      <c r="E130" s="10" t="s">
        <v>13</v>
      </c>
      <c r="F130" s="11">
        <v>1</v>
      </c>
      <c r="G130" s="12">
        <f>+G131</f>
        <v>0</v>
      </c>
      <c r="H130" s="13"/>
      <c r="I130" s="14">
        <v>121</v>
      </c>
      <c r="J130" s="14">
        <v>3</v>
      </c>
    </row>
    <row r="131" spans="1:10" ht="42" customHeight="1" x14ac:dyDescent="0.15">
      <c r="A131" s="15"/>
      <c r="B131" s="16"/>
      <c r="C131" s="16"/>
      <c r="D131" s="17" t="s">
        <v>70</v>
      </c>
      <c r="E131" s="10" t="s">
        <v>13</v>
      </c>
      <c r="F131" s="11">
        <v>1</v>
      </c>
      <c r="G131" s="12">
        <f>+G132</f>
        <v>0</v>
      </c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70</v>
      </c>
      <c r="E132" s="10" t="s">
        <v>27</v>
      </c>
      <c r="F132" s="11">
        <v>90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24" t="s">
        <v>71</v>
      </c>
      <c r="C133" s="24"/>
      <c r="D133" s="25"/>
      <c r="E133" s="10" t="s">
        <v>13</v>
      </c>
      <c r="F133" s="11">
        <v>1</v>
      </c>
      <c r="G133" s="12">
        <f>+G134+G171+G174</f>
        <v>0</v>
      </c>
      <c r="H133" s="13"/>
      <c r="I133" s="14">
        <v>124</v>
      </c>
      <c r="J133" s="14">
        <v>2</v>
      </c>
    </row>
    <row r="134" spans="1:10" ht="42" customHeight="1" x14ac:dyDescent="0.15">
      <c r="A134" s="15"/>
      <c r="B134" s="16"/>
      <c r="C134" s="24" t="s">
        <v>71</v>
      </c>
      <c r="D134" s="25"/>
      <c r="E134" s="10" t="s">
        <v>13</v>
      </c>
      <c r="F134" s="11">
        <v>1</v>
      </c>
      <c r="G134" s="12">
        <f>+G135</f>
        <v>0</v>
      </c>
      <c r="H134" s="13"/>
      <c r="I134" s="14">
        <v>125</v>
      </c>
      <c r="J134" s="14">
        <v>3</v>
      </c>
    </row>
    <row r="135" spans="1:10" ht="42" customHeight="1" x14ac:dyDescent="0.15">
      <c r="A135" s="15"/>
      <c r="B135" s="16"/>
      <c r="C135" s="16"/>
      <c r="D135" s="17" t="s">
        <v>72</v>
      </c>
      <c r="E135" s="10" t="s">
        <v>13</v>
      </c>
      <c r="F135" s="11">
        <v>1</v>
      </c>
      <c r="G135" s="12">
        <f>+G136+G137+G138+G139+G140+G141+G142+G143+G144+G145+G146+G147+G148+G149+G150+G151+G152+G153+G154+G155+G156+G157+G158+G159+G160+G161+G162+G163+G164+G165+G166+G167+G168+G169+G170</f>
        <v>0</v>
      </c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17" t="s">
        <v>73</v>
      </c>
      <c r="E136" s="10" t="s">
        <v>47</v>
      </c>
      <c r="F136" s="11">
        <v>2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17" t="s">
        <v>74</v>
      </c>
      <c r="E137" s="10" t="s">
        <v>47</v>
      </c>
      <c r="F137" s="11">
        <v>5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16"/>
      <c r="D138" s="17" t="s">
        <v>75</v>
      </c>
      <c r="E138" s="10" t="s">
        <v>47</v>
      </c>
      <c r="F138" s="11">
        <v>1</v>
      </c>
      <c r="G138" s="18"/>
      <c r="H138" s="13"/>
      <c r="I138" s="14">
        <v>129</v>
      </c>
      <c r="J138" s="14">
        <v>4</v>
      </c>
    </row>
    <row r="139" spans="1:10" ht="42" customHeight="1" x14ac:dyDescent="0.15">
      <c r="A139" s="15"/>
      <c r="B139" s="16"/>
      <c r="C139" s="16"/>
      <c r="D139" s="17" t="s">
        <v>76</v>
      </c>
      <c r="E139" s="10" t="s">
        <v>47</v>
      </c>
      <c r="F139" s="11">
        <v>2</v>
      </c>
      <c r="G139" s="18"/>
      <c r="H139" s="13"/>
      <c r="I139" s="14">
        <v>130</v>
      </c>
      <c r="J139" s="14">
        <v>4</v>
      </c>
    </row>
    <row r="140" spans="1:10" ht="42" customHeight="1" x14ac:dyDescent="0.15">
      <c r="A140" s="15"/>
      <c r="B140" s="16"/>
      <c r="C140" s="16"/>
      <c r="D140" s="17" t="s">
        <v>77</v>
      </c>
      <c r="E140" s="10" t="s">
        <v>47</v>
      </c>
      <c r="F140" s="11">
        <v>4</v>
      </c>
      <c r="G140" s="18"/>
      <c r="H140" s="13"/>
      <c r="I140" s="14">
        <v>131</v>
      </c>
      <c r="J140" s="14">
        <v>4</v>
      </c>
    </row>
    <row r="141" spans="1:10" ht="42" customHeight="1" x14ac:dyDescent="0.15">
      <c r="A141" s="15"/>
      <c r="B141" s="16"/>
      <c r="C141" s="16"/>
      <c r="D141" s="17" t="s">
        <v>78</v>
      </c>
      <c r="E141" s="10" t="s">
        <v>47</v>
      </c>
      <c r="F141" s="11">
        <v>6</v>
      </c>
      <c r="G141" s="18"/>
      <c r="H141" s="13"/>
      <c r="I141" s="14">
        <v>132</v>
      </c>
      <c r="J141" s="14">
        <v>4</v>
      </c>
    </row>
    <row r="142" spans="1:10" ht="42" customHeight="1" x14ac:dyDescent="0.15">
      <c r="A142" s="15"/>
      <c r="B142" s="16"/>
      <c r="C142" s="16"/>
      <c r="D142" s="17" t="s">
        <v>79</v>
      </c>
      <c r="E142" s="10" t="s">
        <v>47</v>
      </c>
      <c r="F142" s="11">
        <v>5</v>
      </c>
      <c r="G142" s="18"/>
      <c r="H142" s="13"/>
      <c r="I142" s="14">
        <v>133</v>
      </c>
      <c r="J142" s="14">
        <v>4</v>
      </c>
    </row>
    <row r="143" spans="1:10" ht="42" customHeight="1" x14ac:dyDescent="0.15">
      <c r="A143" s="15"/>
      <c r="B143" s="16"/>
      <c r="C143" s="16"/>
      <c r="D143" s="17" t="s">
        <v>80</v>
      </c>
      <c r="E143" s="10" t="s">
        <v>47</v>
      </c>
      <c r="F143" s="11">
        <v>3</v>
      </c>
      <c r="G143" s="18"/>
      <c r="H143" s="13"/>
      <c r="I143" s="14">
        <v>134</v>
      </c>
      <c r="J143" s="14">
        <v>4</v>
      </c>
    </row>
    <row r="144" spans="1:10" ht="42" customHeight="1" x14ac:dyDescent="0.15">
      <c r="A144" s="15"/>
      <c r="B144" s="16"/>
      <c r="C144" s="16"/>
      <c r="D144" s="17" t="s">
        <v>81</v>
      </c>
      <c r="E144" s="10" t="s">
        <v>47</v>
      </c>
      <c r="F144" s="11">
        <v>9</v>
      </c>
      <c r="G144" s="18"/>
      <c r="H144" s="13"/>
      <c r="I144" s="14">
        <v>135</v>
      </c>
      <c r="J144" s="14">
        <v>4</v>
      </c>
    </row>
    <row r="145" spans="1:10" ht="42" customHeight="1" x14ac:dyDescent="0.15">
      <c r="A145" s="15"/>
      <c r="B145" s="16"/>
      <c r="C145" s="16"/>
      <c r="D145" s="17" t="s">
        <v>82</v>
      </c>
      <c r="E145" s="10" t="s">
        <v>47</v>
      </c>
      <c r="F145" s="11">
        <v>5</v>
      </c>
      <c r="G145" s="18"/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83</v>
      </c>
      <c r="E146" s="10" t="s">
        <v>47</v>
      </c>
      <c r="F146" s="11">
        <v>13</v>
      </c>
      <c r="G146" s="18"/>
      <c r="H146" s="13"/>
      <c r="I146" s="14">
        <v>137</v>
      </c>
      <c r="J146" s="14">
        <v>4</v>
      </c>
    </row>
    <row r="147" spans="1:10" ht="42" customHeight="1" x14ac:dyDescent="0.15">
      <c r="A147" s="15"/>
      <c r="B147" s="16"/>
      <c r="C147" s="16"/>
      <c r="D147" s="17" t="s">
        <v>84</v>
      </c>
      <c r="E147" s="10" t="s">
        <v>47</v>
      </c>
      <c r="F147" s="11">
        <v>11</v>
      </c>
      <c r="G147" s="18"/>
      <c r="H147" s="13"/>
      <c r="I147" s="14">
        <v>138</v>
      </c>
      <c r="J147" s="14">
        <v>4</v>
      </c>
    </row>
    <row r="148" spans="1:10" ht="42" customHeight="1" x14ac:dyDescent="0.15">
      <c r="A148" s="15"/>
      <c r="B148" s="16"/>
      <c r="C148" s="16"/>
      <c r="D148" s="17" t="s">
        <v>85</v>
      </c>
      <c r="E148" s="10" t="s">
        <v>47</v>
      </c>
      <c r="F148" s="11">
        <v>15</v>
      </c>
      <c r="G148" s="18"/>
      <c r="H148" s="13"/>
      <c r="I148" s="14">
        <v>139</v>
      </c>
      <c r="J148" s="14">
        <v>4</v>
      </c>
    </row>
    <row r="149" spans="1:10" ht="42" customHeight="1" x14ac:dyDescent="0.15">
      <c r="A149" s="15"/>
      <c r="B149" s="16"/>
      <c r="C149" s="16"/>
      <c r="D149" s="17" t="s">
        <v>86</v>
      </c>
      <c r="E149" s="10" t="s">
        <v>47</v>
      </c>
      <c r="F149" s="11">
        <v>7</v>
      </c>
      <c r="G149" s="18"/>
      <c r="H149" s="13"/>
      <c r="I149" s="14">
        <v>140</v>
      </c>
      <c r="J149" s="14">
        <v>4</v>
      </c>
    </row>
    <row r="150" spans="1:10" ht="42" customHeight="1" x14ac:dyDescent="0.15">
      <c r="A150" s="15"/>
      <c r="B150" s="16"/>
      <c r="C150" s="16"/>
      <c r="D150" s="17" t="s">
        <v>87</v>
      </c>
      <c r="E150" s="10" t="s">
        <v>47</v>
      </c>
      <c r="F150" s="11">
        <v>5</v>
      </c>
      <c r="G150" s="18"/>
      <c r="H150" s="13"/>
      <c r="I150" s="14">
        <v>141</v>
      </c>
      <c r="J150" s="14">
        <v>4</v>
      </c>
    </row>
    <row r="151" spans="1:10" ht="42" customHeight="1" x14ac:dyDescent="0.15">
      <c r="A151" s="15"/>
      <c r="B151" s="16"/>
      <c r="C151" s="16"/>
      <c r="D151" s="17" t="s">
        <v>88</v>
      </c>
      <c r="E151" s="10" t="s">
        <v>47</v>
      </c>
      <c r="F151" s="11">
        <v>9</v>
      </c>
      <c r="G151" s="18"/>
      <c r="H151" s="13"/>
      <c r="I151" s="14">
        <v>142</v>
      </c>
      <c r="J151" s="14">
        <v>4</v>
      </c>
    </row>
    <row r="152" spans="1:10" ht="42" customHeight="1" x14ac:dyDescent="0.15">
      <c r="A152" s="15"/>
      <c r="B152" s="16"/>
      <c r="C152" s="16"/>
      <c r="D152" s="17" t="s">
        <v>89</v>
      </c>
      <c r="E152" s="10" t="s">
        <v>47</v>
      </c>
      <c r="F152" s="11">
        <v>7</v>
      </c>
      <c r="G152" s="18"/>
      <c r="H152" s="13"/>
      <c r="I152" s="14">
        <v>143</v>
      </c>
      <c r="J152" s="14">
        <v>4</v>
      </c>
    </row>
    <row r="153" spans="1:10" ht="42" customHeight="1" x14ac:dyDescent="0.15">
      <c r="A153" s="15"/>
      <c r="B153" s="16"/>
      <c r="C153" s="16"/>
      <c r="D153" s="17" t="s">
        <v>90</v>
      </c>
      <c r="E153" s="10" t="s">
        <v>47</v>
      </c>
      <c r="F153" s="11">
        <v>12</v>
      </c>
      <c r="G153" s="18"/>
      <c r="H153" s="13"/>
      <c r="I153" s="14">
        <v>144</v>
      </c>
      <c r="J153" s="14">
        <v>4</v>
      </c>
    </row>
    <row r="154" spans="1:10" ht="42" customHeight="1" x14ac:dyDescent="0.15">
      <c r="A154" s="15"/>
      <c r="B154" s="16"/>
      <c r="C154" s="16"/>
      <c r="D154" s="17" t="s">
        <v>91</v>
      </c>
      <c r="E154" s="10" t="s">
        <v>47</v>
      </c>
      <c r="F154" s="11">
        <v>10</v>
      </c>
      <c r="G154" s="18"/>
      <c r="H154" s="13"/>
      <c r="I154" s="14">
        <v>145</v>
      </c>
      <c r="J154" s="14">
        <v>4</v>
      </c>
    </row>
    <row r="155" spans="1:10" ht="42" customHeight="1" x14ac:dyDescent="0.15">
      <c r="A155" s="15"/>
      <c r="B155" s="16"/>
      <c r="C155" s="16"/>
      <c r="D155" s="17" t="s">
        <v>92</v>
      </c>
      <c r="E155" s="10" t="s">
        <v>47</v>
      </c>
      <c r="F155" s="11">
        <v>12</v>
      </c>
      <c r="G155" s="18"/>
      <c r="H155" s="13"/>
      <c r="I155" s="14">
        <v>146</v>
      </c>
      <c r="J155" s="14">
        <v>4</v>
      </c>
    </row>
    <row r="156" spans="1:10" ht="42" customHeight="1" x14ac:dyDescent="0.15">
      <c r="A156" s="15"/>
      <c r="B156" s="16"/>
      <c r="C156" s="16"/>
      <c r="D156" s="17" t="s">
        <v>93</v>
      </c>
      <c r="E156" s="10" t="s">
        <v>47</v>
      </c>
      <c r="F156" s="11">
        <v>4</v>
      </c>
      <c r="G156" s="18"/>
      <c r="H156" s="13"/>
      <c r="I156" s="14">
        <v>147</v>
      </c>
      <c r="J156" s="14">
        <v>4</v>
      </c>
    </row>
    <row r="157" spans="1:10" ht="42" customHeight="1" x14ac:dyDescent="0.15">
      <c r="A157" s="15"/>
      <c r="B157" s="16"/>
      <c r="C157" s="16"/>
      <c r="D157" s="17" t="s">
        <v>94</v>
      </c>
      <c r="E157" s="10" t="s">
        <v>47</v>
      </c>
      <c r="F157" s="11">
        <v>9</v>
      </c>
      <c r="G157" s="18"/>
      <c r="H157" s="13"/>
      <c r="I157" s="14">
        <v>148</v>
      </c>
      <c r="J157" s="14">
        <v>4</v>
      </c>
    </row>
    <row r="158" spans="1:10" ht="42" customHeight="1" x14ac:dyDescent="0.15">
      <c r="A158" s="15"/>
      <c r="B158" s="16"/>
      <c r="C158" s="16"/>
      <c r="D158" s="17" t="s">
        <v>95</v>
      </c>
      <c r="E158" s="10" t="s">
        <v>47</v>
      </c>
      <c r="F158" s="11">
        <v>6</v>
      </c>
      <c r="G158" s="18"/>
      <c r="H158" s="13"/>
      <c r="I158" s="14">
        <v>149</v>
      </c>
      <c r="J158" s="14">
        <v>4</v>
      </c>
    </row>
    <row r="159" spans="1:10" ht="42" customHeight="1" x14ac:dyDescent="0.15">
      <c r="A159" s="15"/>
      <c r="B159" s="16"/>
      <c r="C159" s="16"/>
      <c r="D159" s="17" t="s">
        <v>96</v>
      </c>
      <c r="E159" s="10" t="s">
        <v>47</v>
      </c>
      <c r="F159" s="11">
        <v>1</v>
      </c>
      <c r="G159" s="18"/>
      <c r="H159" s="13"/>
      <c r="I159" s="14">
        <v>150</v>
      </c>
      <c r="J159" s="14">
        <v>4</v>
      </c>
    </row>
    <row r="160" spans="1:10" ht="42" customHeight="1" x14ac:dyDescent="0.15">
      <c r="A160" s="15"/>
      <c r="B160" s="16"/>
      <c r="C160" s="16"/>
      <c r="D160" s="17" t="s">
        <v>97</v>
      </c>
      <c r="E160" s="10" t="s">
        <v>47</v>
      </c>
      <c r="F160" s="11">
        <v>3</v>
      </c>
      <c r="G160" s="18"/>
      <c r="H160" s="13"/>
      <c r="I160" s="14">
        <v>151</v>
      </c>
      <c r="J160" s="14">
        <v>4</v>
      </c>
    </row>
    <row r="161" spans="1:10" ht="42" customHeight="1" x14ac:dyDescent="0.15">
      <c r="A161" s="15"/>
      <c r="B161" s="16"/>
      <c r="C161" s="16"/>
      <c r="D161" s="17" t="s">
        <v>98</v>
      </c>
      <c r="E161" s="10" t="s">
        <v>47</v>
      </c>
      <c r="F161" s="11">
        <v>1</v>
      </c>
      <c r="G161" s="18"/>
      <c r="H161" s="13"/>
      <c r="I161" s="14">
        <v>152</v>
      </c>
      <c r="J161" s="14">
        <v>4</v>
      </c>
    </row>
    <row r="162" spans="1:10" ht="42" customHeight="1" x14ac:dyDescent="0.15">
      <c r="A162" s="15"/>
      <c r="B162" s="16"/>
      <c r="C162" s="16"/>
      <c r="D162" s="17" t="s">
        <v>99</v>
      </c>
      <c r="E162" s="10" t="s">
        <v>47</v>
      </c>
      <c r="F162" s="11">
        <v>1</v>
      </c>
      <c r="G162" s="18"/>
      <c r="H162" s="13"/>
      <c r="I162" s="14">
        <v>153</v>
      </c>
      <c r="J162" s="14">
        <v>4</v>
      </c>
    </row>
    <row r="163" spans="1:10" ht="42" customHeight="1" x14ac:dyDescent="0.15">
      <c r="A163" s="15"/>
      <c r="B163" s="16"/>
      <c r="C163" s="16"/>
      <c r="D163" s="17" t="s">
        <v>100</v>
      </c>
      <c r="E163" s="10" t="s">
        <v>47</v>
      </c>
      <c r="F163" s="11">
        <v>3</v>
      </c>
      <c r="G163" s="18"/>
      <c r="H163" s="13"/>
      <c r="I163" s="14">
        <v>154</v>
      </c>
      <c r="J163" s="14">
        <v>4</v>
      </c>
    </row>
    <row r="164" spans="1:10" ht="42" customHeight="1" x14ac:dyDescent="0.15">
      <c r="A164" s="15"/>
      <c r="B164" s="16"/>
      <c r="C164" s="16"/>
      <c r="D164" s="17" t="s">
        <v>101</v>
      </c>
      <c r="E164" s="10" t="s">
        <v>47</v>
      </c>
      <c r="F164" s="11">
        <v>1</v>
      </c>
      <c r="G164" s="18"/>
      <c r="H164" s="13"/>
      <c r="I164" s="14">
        <v>155</v>
      </c>
      <c r="J164" s="14">
        <v>4</v>
      </c>
    </row>
    <row r="165" spans="1:10" ht="42" customHeight="1" x14ac:dyDescent="0.15">
      <c r="A165" s="15"/>
      <c r="B165" s="16"/>
      <c r="C165" s="16"/>
      <c r="D165" s="17" t="s">
        <v>102</v>
      </c>
      <c r="E165" s="10" t="s">
        <v>47</v>
      </c>
      <c r="F165" s="11">
        <v>1</v>
      </c>
      <c r="G165" s="18"/>
      <c r="H165" s="13"/>
      <c r="I165" s="14">
        <v>156</v>
      </c>
      <c r="J165" s="14">
        <v>4</v>
      </c>
    </row>
    <row r="166" spans="1:10" ht="42" customHeight="1" x14ac:dyDescent="0.15">
      <c r="A166" s="15"/>
      <c r="B166" s="16"/>
      <c r="C166" s="16"/>
      <c r="D166" s="17" t="s">
        <v>103</v>
      </c>
      <c r="E166" s="10" t="s">
        <v>47</v>
      </c>
      <c r="F166" s="11">
        <v>1</v>
      </c>
      <c r="G166" s="18"/>
      <c r="H166" s="13"/>
      <c r="I166" s="14">
        <v>157</v>
      </c>
      <c r="J166" s="14">
        <v>4</v>
      </c>
    </row>
    <row r="167" spans="1:10" ht="42" customHeight="1" x14ac:dyDescent="0.15">
      <c r="A167" s="15"/>
      <c r="B167" s="16"/>
      <c r="C167" s="16"/>
      <c r="D167" s="17" t="s">
        <v>104</v>
      </c>
      <c r="E167" s="10" t="s">
        <v>47</v>
      </c>
      <c r="F167" s="11">
        <v>1</v>
      </c>
      <c r="G167" s="18"/>
      <c r="H167" s="13"/>
      <c r="I167" s="14">
        <v>158</v>
      </c>
      <c r="J167" s="14">
        <v>4</v>
      </c>
    </row>
    <row r="168" spans="1:10" ht="42" customHeight="1" x14ac:dyDescent="0.15">
      <c r="A168" s="15"/>
      <c r="B168" s="16"/>
      <c r="C168" s="16"/>
      <c r="D168" s="17" t="s">
        <v>105</v>
      </c>
      <c r="E168" s="10" t="s">
        <v>47</v>
      </c>
      <c r="F168" s="11">
        <v>1</v>
      </c>
      <c r="G168" s="18"/>
      <c r="H168" s="13"/>
      <c r="I168" s="14">
        <v>159</v>
      </c>
      <c r="J168" s="14">
        <v>4</v>
      </c>
    </row>
    <row r="169" spans="1:10" ht="42" customHeight="1" x14ac:dyDescent="0.15">
      <c r="A169" s="15"/>
      <c r="B169" s="16"/>
      <c r="C169" s="16"/>
      <c r="D169" s="17" t="s">
        <v>106</v>
      </c>
      <c r="E169" s="10" t="s">
        <v>47</v>
      </c>
      <c r="F169" s="11">
        <v>1</v>
      </c>
      <c r="G169" s="18"/>
      <c r="H169" s="13"/>
      <c r="I169" s="14">
        <v>160</v>
      </c>
      <c r="J169" s="14">
        <v>4</v>
      </c>
    </row>
    <row r="170" spans="1:10" ht="42" customHeight="1" x14ac:dyDescent="0.15">
      <c r="A170" s="15"/>
      <c r="B170" s="16"/>
      <c r="C170" s="16"/>
      <c r="D170" s="17" t="s">
        <v>107</v>
      </c>
      <c r="E170" s="10" t="s">
        <v>47</v>
      </c>
      <c r="F170" s="11">
        <v>2</v>
      </c>
      <c r="G170" s="18"/>
      <c r="H170" s="13"/>
      <c r="I170" s="14">
        <v>161</v>
      </c>
      <c r="J170" s="14">
        <v>4</v>
      </c>
    </row>
    <row r="171" spans="1:10" ht="42" customHeight="1" x14ac:dyDescent="0.15">
      <c r="A171" s="15"/>
      <c r="B171" s="16"/>
      <c r="C171" s="24" t="s">
        <v>108</v>
      </c>
      <c r="D171" s="25"/>
      <c r="E171" s="10" t="s">
        <v>13</v>
      </c>
      <c r="F171" s="11">
        <v>1</v>
      </c>
      <c r="G171" s="12">
        <f>+G172</f>
        <v>0</v>
      </c>
      <c r="H171" s="13"/>
      <c r="I171" s="14">
        <v>162</v>
      </c>
      <c r="J171" s="14">
        <v>3</v>
      </c>
    </row>
    <row r="172" spans="1:10" ht="42" customHeight="1" x14ac:dyDescent="0.15">
      <c r="A172" s="15"/>
      <c r="B172" s="16"/>
      <c r="C172" s="16"/>
      <c r="D172" s="17" t="s">
        <v>108</v>
      </c>
      <c r="E172" s="10" t="s">
        <v>13</v>
      </c>
      <c r="F172" s="11">
        <v>1</v>
      </c>
      <c r="G172" s="12">
        <f>+G173</f>
        <v>0</v>
      </c>
      <c r="H172" s="13"/>
      <c r="I172" s="14">
        <v>163</v>
      </c>
      <c r="J172" s="14">
        <v>4</v>
      </c>
    </row>
    <row r="173" spans="1:10" ht="42" customHeight="1" x14ac:dyDescent="0.15">
      <c r="A173" s="15"/>
      <c r="B173" s="16"/>
      <c r="C173" s="16"/>
      <c r="D173" s="17" t="s">
        <v>172</v>
      </c>
      <c r="E173" s="10" t="s">
        <v>20</v>
      </c>
      <c r="F173" s="11">
        <v>1774</v>
      </c>
      <c r="G173" s="18"/>
      <c r="H173" s="13"/>
      <c r="I173" s="14">
        <v>164</v>
      </c>
      <c r="J173" s="14">
        <v>4</v>
      </c>
    </row>
    <row r="174" spans="1:10" ht="42" customHeight="1" x14ac:dyDescent="0.15">
      <c r="A174" s="15"/>
      <c r="B174" s="16"/>
      <c r="C174" s="24" t="s">
        <v>109</v>
      </c>
      <c r="D174" s="25"/>
      <c r="E174" s="10" t="s">
        <v>13</v>
      </c>
      <c r="F174" s="11">
        <v>1</v>
      </c>
      <c r="G174" s="12">
        <f>+G175</f>
        <v>0</v>
      </c>
      <c r="H174" s="13"/>
      <c r="I174" s="14">
        <v>165</v>
      </c>
      <c r="J174" s="14">
        <v>3</v>
      </c>
    </row>
    <row r="175" spans="1:10" ht="42" customHeight="1" x14ac:dyDescent="0.15">
      <c r="A175" s="15"/>
      <c r="B175" s="16"/>
      <c r="C175" s="16"/>
      <c r="D175" s="17" t="s">
        <v>109</v>
      </c>
      <c r="E175" s="10" t="s">
        <v>13</v>
      </c>
      <c r="F175" s="11">
        <v>1</v>
      </c>
      <c r="G175" s="12">
        <f>+G176+G177+G178+G179</f>
        <v>0</v>
      </c>
      <c r="H175" s="13"/>
      <c r="I175" s="14">
        <v>166</v>
      </c>
      <c r="J175" s="14">
        <v>4</v>
      </c>
    </row>
    <row r="176" spans="1:10" ht="42" customHeight="1" x14ac:dyDescent="0.15">
      <c r="A176" s="15"/>
      <c r="B176" s="16"/>
      <c r="C176" s="16"/>
      <c r="D176" s="17" t="s">
        <v>173</v>
      </c>
      <c r="E176" s="10" t="s">
        <v>19</v>
      </c>
      <c r="F176" s="11">
        <v>98.3</v>
      </c>
      <c r="G176" s="18"/>
      <c r="H176" s="13"/>
      <c r="I176" s="14">
        <v>167</v>
      </c>
      <c r="J176" s="14">
        <v>4</v>
      </c>
    </row>
    <row r="177" spans="1:10" ht="42" customHeight="1" x14ac:dyDescent="0.15">
      <c r="A177" s="15"/>
      <c r="B177" s="16"/>
      <c r="C177" s="16"/>
      <c r="D177" s="17" t="s">
        <v>110</v>
      </c>
      <c r="E177" s="10" t="s">
        <v>19</v>
      </c>
      <c r="F177" s="11">
        <v>77.3</v>
      </c>
      <c r="G177" s="18"/>
      <c r="H177" s="13"/>
      <c r="I177" s="14">
        <v>168</v>
      </c>
      <c r="J177" s="14">
        <v>4</v>
      </c>
    </row>
    <row r="178" spans="1:10" ht="42" customHeight="1" x14ac:dyDescent="0.15">
      <c r="A178" s="15"/>
      <c r="B178" s="16"/>
      <c r="C178" s="16"/>
      <c r="D178" s="17" t="s">
        <v>174</v>
      </c>
      <c r="E178" s="10" t="s">
        <v>19</v>
      </c>
      <c r="F178" s="11">
        <v>40</v>
      </c>
      <c r="G178" s="18"/>
      <c r="H178" s="13"/>
      <c r="I178" s="14">
        <v>169</v>
      </c>
      <c r="J178" s="14">
        <v>4</v>
      </c>
    </row>
    <row r="179" spans="1:10" ht="42" customHeight="1" x14ac:dyDescent="0.15">
      <c r="A179" s="15"/>
      <c r="B179" s="16"/>
      <c r="C179" s="16"/>
      <c r="D179" s="17" t="s">
        <v>111</v>
      </c>
      <c r="E179" s="10" t="s">
        <v>27</v>
      </c>
      <c r="F179" s="11">
        <v>40</v>
      </c>
      <c r="G179" s="18"/>
      <c r="H179" s="13"/>
      <c r="I179" s="14">
        <v>170</v>
      </c>
      <c r="J179" s="14">
        <v>4</v>
      </c>
    </row>
    <row r="180" spans="1:10" ht="42" customHeight="1" x14ac:dyDescent="0.15">
      <c r="A180" s="23" t="s">
        <v>112</v>
      </c>
      <c r="B180" s="24"/>
      <c r="C180" s="24"/>
      <c r="D180" s="25"/>
      <c r="E180" s="10" t="s">
        <v>13</v>
      </c>
      <c r="F180" s="11">
        <v>1</v>
      </c>
      <c r="G180" s="12">
        <f>+G181+G189</f>
        <v>0</v>
      </c>
      <c r="H180" s="13"/>
      <c r="I180" s="14">
        <v>171</v>
      </c>
      <c r="J180" s="14"/>
    </row>
    <row r="181" spans="1:10" ht="42" customHeight="1" x14ac:dyDescent="0.15">
      <c r="A181" s="23" t="s">
        <v>113</v>
      </c>
      <c r="B181" s="24"/>
      <c r="C181" s="24"/>
      <c r="D181" s="25"/>
      <c r="E181" s="10" t="s">
        <v>13</v>
      </c>
      <c r="F181" s="11">
        <v>1</v>
      </c>
      <c r="G181" s="12">
        <f>+G182+G183</f>
        <v>0</v>
      </c>
      <c r="H181" s="13"/>
      <c r="I181" s="14">
        <v>172</v>
      </c>
      <c r="J181" s="14">
        <v>200</v>
      </c>
    </row>
    <row r="182" spans="1:10" ht="42" customHeight="1" x14ac:dyDescent="0.15">
      <c r="A182" s="23" t="s">
        <v>114</v>
      </c>
      <c r="B182" s="24"/>
      <c r="C182" s="24"/>
      <c r="D182" s="25"/>
      <c r="E182" s="10" t="s">
        <v>13</v>
      </c>
      <c r="F182" s="11">
        <v>1</v>
      </c>
      <c r="G182" s="18"/>
      <c r="H182" s="13"/>
      <c r="I182" s="14">
        <v>173</v>
      </c>
      <c r="J182" s="14"/>
    </row>
    <row r="183" spans="1:10" ht="42" customHeight="1" x14ac:dyDescent="0.15">
      <c r="A183" s="23" t="s">
        <v>115</v>
      </c>
      <c r="B183" s="24"/>
      <c r="C183" s="24"/>
      <c r="D183" s="25"/>
      <c r="E183" s="10" t="s">
        <v>13</v>
      </c>
      <c r="F183" s="11">
        <v>1</v>
      </c>
      <c r="G183" s="12">
        <f>+G184</f>
        <v>0</v>
      </c>
      <c r="H183" s="13"/>
      <c r="I183" s="14">
        <v>174</v>
      </c>
      <c r="J183" s="14">
        <v>1</v>
      </c>
    </row>
    <row r="184" spans="1:10" ht="42" customHeight="1" x14ac:dyDescent="0.15">
      <c r="A184" s="15"/>
      <c r="B184" s="24" t="s">
        <v>115</v>
      </c>
      <c r="C184" s="24"/>
      <c r="D184" s="25"/>
      <c r="E184" s="10" t="s">
        <v>13</v>
      </c>
      <c r="F184" s="11">
        <v>1</v>
      </c>
      <c r="G184" s="12">
        <f>+G185</f>
        <v>0</v>
      </c>
      <c r="H184" s="13"/>
      <c r="I184" s="14">
        <v>175</v>
      </c>
      <c r="J184" s="14">
        <v>2</v>
      </c>
    </row>
    <row r="185" spans="1:10" ht="42" customHeight="1" x14ac:dyDescent="0.15">
      <c r="A185" s="15"/>
      <c r="B185" s="16"/>
      <c r="C185" s="24" t="s">
        <v>115</v>
      </c>
      <c r="D185" s="25"/>
      <c r="E185" s="10" t="s">
        <v>13</v>
      </c>
      <c r="F185" s="11">
        <v>1</v>
      </c>
      <c r="G185" s="12">
        <f>+G186</f>
        <v>0</v>
      </c>
      <c r="H185" s="13"/>
      <c r="I185" s="14">
        <v>176</v>
      </c>
      <c r="J185" s="14">
        <v>3</v>
      </c>
    </row>
    <row r="186" spans="1:10" ht="42" customHeight="1" x14ac:dyDescent="0.15">
      <c r="A186" s="15"/>
      <c r="B186" s="16"/>
      <c r="C186" s="16"/>
      <c r="D186" s="17" t="s">
        <v>116</v>
      </c>
      <c r="E186" s="10" t="s">
        <v>13</v>
      </c>
      <c r="F186" s="11">
        <v>1</v>
      </c>
      <c r="G186" s="12">
        <f>+G187+G188</f>
        <v>0</v>
      </c>
      <c r="H186" s="13"/>
      <c r="I186" s="14">
        <v>177</v>
      </c>
      <c r="J186" s="14">
        <v>4</v>
      </c>
    </row>
    <row r="187" spans="1:10" ht="42" customHeight="1" x14ac:dyDescent="0.15">
      <c r="A187" s="15"/>
      <c r="B187" s="16"/>
      <c r="C187" s="16"/>
      <c r="D187" s="17" t="s">
        <v>117</v>
      </c>
      <c r="E187" s="10" t="s">
        <v>118</v>
      </c>
      <c r="F187" s="11">
        <v>1</v>
      </c>
      <c r="G187" s="18"/>
      <c r="H187" s="13"/>
      <c r="I187" s="14">
        <v>178</v>
      </c>
      <c r="J187" s="14">
        <v>4</v>
      </c>
    </row>
    <row r="188" spans="1:10" ht="42" customHeight="1" x14ac:dyDescent="0.15">
      <c r="A188" s="15"/>
      <c r="B188" s="16"/>
      <c r="C188" s="16"/>
      <c r="D188" s="17" t="s">
        <v>119</v>
      </c>
      <c r="E188" s="10" t="s">
        <v>118</v>
      </c>
      <c r="F188" s="11">
        <v>1</v>
      </c>
      <c r="G188" s="18"/>
      <c r="H188" s="13"/>
      <c r="I188" s="14">
        <v>179</v>
      </c>
      <c r="J188" s="14">
        <v>4</v>
      </c>
    </row>
    <row r="189" spans="1:10" ht="42" customHeight="1" x14ac:dyDescent="0.15">
      <c r="A189" s="23" t="s">
        <v>120</v>
      </c>
      <c r="B189" s="24"/>
      <c r="C189" s="24"/>
      <c r="D189" s="25"/>
      <c r="E189" s="10" t="s">
        <v>13</v>
      </c>
      <c r="F189" s="11">
        <v>1</v>
      </c>
      <c r="G189" s="12">
        <f>+G190</f>
        <v>0</v>
      </c>
      <c r="H189" s="13"/>
      <c r="I189" s="14">
        <v>180</v>
      </c>
      <c r="J189" s="14">
        <v>210</v>
      </c>
    </row>
    <row r="190" spans="1:10" ht="42" customHeight="1" x14ac:dyDescent="0.15">
      <c r="A190" s="23" t="s">
        <v>121</v>
      </c>
      <c r="B190" s="24"/>
      <c r="C190" s="24"/>
      <c r="D190" s="25"/>
      <c r="E190" s="10" t="s">
        <v>13</v>
      </c>
      <c r="F190" s="11">
        <v>1</v>
      </c>
      <c r="G190" s="18"/>
      <c r="H190" s="13"/>
      <c r="I190" s="14">
        <v>181</v>
      </c>
      <c r="J190" s="14"/>
    </row>
    <row r="191" spans="1:10" ht="42" customHeight="1" x14ac:dyDescent="0.15">
      <c r="A191" s="23" t="s">
        <v>122</v>
      </c>
      <c r="B191" s="24"/>
      <c r="C191" s="24"/>
      <c r="D191" s="25"/>
      <c r="E191" s="10" t="s">
        <v>13</v>
      </c>
      <c r="F191" s="11">
        <v>1</v>
      </c>
      <c r="G191" s="18"/>
      <c r="H191" s="13"/>
      <c r="I191" s="14">
        <v>182</v>
      </c>
      <c r="J191" s="14">
        <v>220</v>
      </c>
    </row>
    <row r="192" spans="1:10" ht="42" customHeight="1" x14ac:dyDescent="0.15">
      <c r="A192" s="23" t="s">
        <v>123</v>
      </c>
      <c r="B192" s="24"/>
      <c r="C192" s="24"/>
      <c r="D192" s="25"/>
      <c r="E192" s="10" t="s">
        <v>13</v>
      </c>
      <c r="F192" s="11">
        <v>1</v>
      </c>
      <c r="G192" s="12">
        <f>+G10+G191</f>
        <v>0</v>
      </c>
      <c r="H192" s="13"/>
      <c r="I192" s="14">
        <v>183</v>
      </c>
      <c r="J192" s="14">
        <v>30</v>
      </c>
    </row>
    <row r="193" spans="1:10" ht="42" customHeight="1" x14ac:dyDescent="0.15">
      <c r="A193" s="26" t="s">
        <v>124</v>
      </c>
      <c r="B193" s="27"/>
      <c r="C193" s="27"/>
      <c r="D193" s="28"/>
      <c r="E193" s="19" t="s">
        <v>125</v>
      </c>
      <c r="F193" s="20" t="s">
        <v>125</v>
      </c>
      <c r="G193" s="21">
        <f>G192</f>
        <v>0</v>
      </c>
      <c r="I193" s="22">
        <v>184</v>
      </c>
      <c r="J193" s="22">
        <v>90</v>
      </c>
    </row>
    <row r="194" spans="1:10" ht="42" customHeight="1" x14ac:dyDescent="0.15"/>
    <row r="195" spans="1:10" ht="42" customHeight="1" x14ac:dyDescent="0.15"/>
  </sheetData>
  <sheetProtection algorithmName="SHA-512" hashValue="lCE9IzFc4Ofky7uWUcMJ59oFGu7LoMVc2B4W49mqX6dGoMmaTjaVtfI2SJHWWl3bBi7pllFy42upbr4U7r1ayA==" saltValue="9C/R556Vyt16m1Ras21A/w==" spinCount="100000" sheet="1" objects="1" scenarios="1"/>
  <mergeCells count="39">
    <mergeCell ref="A193:D19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8:D48"/>
    <mergeCell ref="C49:D49"/>
    <mergeCell ref="B59:D59"/>
    <mergeCell ref="C60:D60"/>
    <mergeCell ref="B65:D65"/>
    <mergeCell ref="C66:D66"/>
    <mergeCell ref="C85:D85"/>
    <mergeCell ref="B94:D94"/>
    <mergeCell ref="C95:D95"/>
    <mergeCell ref="B122:D122"/>
    <mergeCell ref="C123:D123"/>
    <mergeCell ref="B129:D129"/>
    <mergeCell ref="C130:D130"/>
    <mergeCell ref="B133:D133"/>
    <mergeCell ref="C134:D134"/>
    <mergeCell ref="C171:D171"/>
    <mergeCell ref="C174:D174"/>
    <mergeCell ref="A180:D180"/>
    <mergeCell ref="A181:D181"/>
    <mergeCell ref="A190:D190"/>
    <mergeCell ref="A191:D191"/>
    <mergeCell ref="A192:D192"/>
    <mergeCell ref="A182:D182"/>
    <mergeCell ref="A183:D183"/>
    <mergeCell ref="B184:D184"/>
    <mergeCell ref="C185:D185"/>
    <mergeCell ref="A189:D18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Ｒ７三林　林開世戸谷粟山奥線粟山奥　三好市　開設工事（担い手確保型）（工事費内訳書）</dc:title>
  <dc:creator/>
  <cp:lastModifiedBy>suzuki hayato</cp:lastModifiedBy>
  <cp:lastPrinted>2025-05-28T07:25:04Z</cp:lastPrinted>
  <dcterms:created xsi:type="dcterms:W3CDTF">2014-01-09T08:55:00Z</dcterms:created>
  <dcterms:modified xsi:type="dcterms:W3CDTF">2025-05-28T07:25:23Z</dcterms:modified>
</cp:coreProperties>
</file>